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w Karam\Documents\Writings\Blog postings\NTA blog\"/>
    </mc:Choice>
  </mc:AlternateContent>
  <bookViews>
    <workbookView xWindow="0" yWindow="0" windowWidth="16695" windowHeight="1110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8" i="1"/>
  <c r="L26" i="1"/>
  <c r="I27" i="1"/>
  <c r="I28" i="1"/>
  <c r="I26" i="1"/>
  <c r="F27" i="1"/>
  <c r="F28" i="1"/>
  <c r="F26" i="1"/>
  <c r="C27" i="1"/>
  <c r="C28" i="1"/>
  <c r="C26" i="1"/>
  <c r="E20" i="1"/>
  <c r="I20" i="1"/>
  <c r="E13" i="1"/>
  <c r="I13" i="1"/>
  <c r="E6" i="1"/>
  <c r="J6" i="1"/>
</calcChain>
</file>

<file path=xl/sharedStrings.xml><?xml version="1.0" encoding="utf-8"?>
<sst xmlns="http://schemas.openxmlformats.org/spreadsheetml/2006/main" count="92" uniqueCount="42">
  <si>
    <t>Using TVL</t>
  </si>
  <si>
    <t>Nuclide</t>
  </si>
  <si>
    <t>Activity</t>
  </si>
  <si>
    <t>Gamma</t>
  </si>
  <si>
    <t>Distance</t>
  </si>
  <si>
    <t>Dose rate</t>
  </si>
  <si>
    <t>Shield</t>
  </si>
  <si>
    <t>Density</t>
  </si>
  <si>
    <t>mu</t>
  </si>
  <si>
    <t>Thickness</t>
  </si>
  <si>
    <t>Co-60</t>
  </si>
  <si>
    <t>(Ci)</t>
  </si>
  <si>
    <t>(R/hr-Ci)</t>
  </si>
  <si>
    <t>(m)</t>
  </si>
  <si>
    <t>(R/hr)</t>
  </si>
  <si>
    <t>(g/cc)</t>
  </si>
  <si>
    <t>(cm)</t>
  </si>
  <si>
    <r>
      <t>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/g)</t>
    </r>
  </si>
  <si>
    <t>lead</t>
  </si>
  <si>
    <t>TVL</t>
  </si>
  <si>
    <r>
      <t>(cm</t>
    </r>
    <r>
      <rPr>
        <sz val="11"/>
        <color theme="1"/>
        <rFont val="Calibri"/>
        <family val="2"/>
        <scheme val="minor"/>
      </rPr>
      <t>)</t>
    </r>
  </si>
  <si>
    <t>Using HVL</t>
  </si>
  <si>
    <t>HVL</t>
  </si>
  <si>
    <t>Cs-137</t>
  </si>
  <si>
    <t>Ir-192</t>
  </si>
  <si>
    <t>Lead</t>
  </si>
  <si>
    <t>Steel</t>
  </si>
  <si>
    <t>Concrete</t>
  </si>
  <si>
    <t>Water</t>
  </si>
  <si>
    <t xml:space="preserve">mu </t>
  </si>
  <si>
    <t>Using attenuation coefficient (mu)</t>
  </si>
  <si>
    <t>Notes:</t>
  </si>
  <si>
    <t>Used to calculate the attenuation of radiation due to shielding and distance</t>
  </si>
  <si>
    <t>To look at the effects of shielding only, set distance to 1 meter</t>
  </si>
  <si>
    <t xml:space="preserve">To calculate attenuation for other radionuclides or for other shielding materials, </t>
  </si>
  <si>
    <t>look up the appropriate information and enter it into the appropriate cells</t>
  </si>
  <si>
    <t>Gamma constant, shielding information (HVL, TVL, and attanuation coefficient) is provided for four materials and three radionuclides (Co-60, Cs-137, Ir-192)</t>
  </si>
  <si>
    <t>To look at the effects of distance only, set shielding thickness, mu, or density to 0 (or delete contents of cell)</t>
  </si>
  <si>
    <t>The unshielded dose rate (distance attenuation only) is calculated in Column E</t>
  </si>
  <si>
    <t>The shielded dose rate (distance and shielding attenuation) is calculated in Column I</t>
  </si>
  <si>
    <t>Radiation dose rate attenuation due to distance and the use of radiation shielding</t>
  </si>
  <si>
    <t>To calculate the dose rate at 1 meter from an unshielded gamma source, enter ONLY the gamma constant and source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</si>
</sst>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/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13" workbookViewId="0">
      <selection activeCell="B33" sqref="B33"/>
    </sheetView>
  </sheetViews>
  <sheetFormatPr defaultRowHeight="15" x14ac:dyDescent="0.25"/>
  <cols>
    <col min="1" max="1" width="10.140625" customWidth="1"/>
    <col min="5" max="5" width="10.85546875" customWidth="1"/>
  </cols>
  <sheetData>
    <row r="1" spans="1:14" ht="25.5" customHeight="1" x14ac:dyDescent="0.25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</row>
    <row r="4" spans="1:14" x14ac:dyDescent="0.25">
      <c r="A4" s="25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25" t="s">
        <v>6</v>
      </c>
      <c r="G4" s="11" t="s">
        <v>7</v>
      </c>
      <c r="H4" s="11" t="s">
        <v>8</v>
      </c>
      <c r="I4" s="11" t="s">
        <v>9</v>
      </c>
      <c r="J4" s="11" t="s">
        <v>5</v>
      </c>
    </row>
    <row r="5" spans="1:14" ht="17.25" x14ac:dyDescent="0.25">
      <c r="A5" s="26"/>
      <c r="B5" s="12" t="s">
        <v>11</v>
      </c>
      <c r="C5" s="12" t="s">
        <v>12</v>
      </c>
      <c r="D5" s="12" t="s">
        <v>13</v>
      </c>
      <c r="E5" s="12" t="s">
        <v>14</v>
      </c>
      <c r="F5" s="26"/>
      <c r="G5" s="12" t="s">
        <v>15</v>
      </c>
      <c r="H5" s="12" t="s">
        <v>17</v>
      </c>
      <c r="I5" s="12" t="s">
        <v>16</v>
      </c>
      <c r="J5" s="12" t="s">
        <v>14</v>
      </c>
      <c r="N5" s="22"/>
    </row>
    <row r="6" spans="1:14" x14ac:dyDescent="0.25">
      <c r="A6" s="1" t="s">
        <v>10</v>
      </c>
      <c r="B6" s="1">
        <v>10</v>
      </c>
      <c r="C6" s="1">
        <v>1.1399999999999999</v>
      </c>
      <c r="D6" s="1">
        <v>1</v>
      </c>
      <c r="E6" s="2">
        <f>B6*C6/D6^2</f>
        <v>11.399999999999999</v>
      </c>
      <c r="F6" s="1" t="s">
        <v>18</v>
      </c>
      <c r="G6" s="1">
        <v>11.7</v>
      </c>
      <c r="H6" s="1">
        <v>5.3999999999999999E-2</v>
      </c>
      <c r="I6" s="1">
        <v>3.65</v>
      </c>
      <c r="J6" s="4">
        <f>E6/EXP(I6*H6*G6)</f>
        <v>1.1360341203876951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24" t="s">
        <v>0</v>
      </c>
      <c r="B10" s="24"/>
      <c r="C10" s="24"/>
      <c r="D10" s="24"/>
      <c r="E10" s="24"/>
      <c r="F10" s="24"/>
      <c r="G10" s="24"/>
      <c r="H10" s="24"/>
      <c r="I10" s="24"/>
      <c r="J10" s="3"/>
    </row>
    <row r="11" spans="1:14" x14ac:dyDescent="0.25">
      <c r="A11" s="25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25" t="s">
        <v>6</v>
      </c>
      <c r="G11" s="11" t="s">
        <v>19</v>
      </c>
      <c r="H11" s="11" t="s">
        <v>9</v>
      </c>
      <c r="I11" s="11" t="s">
        <v>5</v>
      </c>
    </row>
    <row r="12" spans="1:14" x14ac:dyDescent="0.25">
      <c r="A12" s="26"/>
      <c r="B12" s="12" t="s">
        <v>11</v>
      </c>
      <c r="C12" s="12" t="s">
        <v>12</v>
      </c>
      <c r="D12" s="12" t="s">
        <v>13</v>
      </c>
      <c r="E12" s="12" t="s">
        <v>14</v>
      </c>
      <c r="F12" s="26"/>
      <c r="G12" s="12" t="s">
        <v>20</v>
      </c>
      <c r="H12" s="12" t="s">
        <v>16</v>
      </c>
      <c r="I12" s="12" t="s">
        <v>14</v>
      </c>
    </row>
    <row r="13" spans="1:14" x14ac:dyDescent="0.25">
      <c r="A13" s="1" t="s">
        <v>10</v>
      </c>
      <c r="B13" s="1">
        <v>10</v>
      </c>
      <c r="C13" s="1">
        <v>1.1399999999999999</v>
      </c>
      <c r="D13" s="1">
        <v>2</v>
      </c>
      <c r="E13" s="20">
        <f>C13*B13/D13^2</f>
        <v>2.8499999999999996</v>
      </c>
      <c r="F13" s="1" t="s">
        <v>18</v>
      </c>
      <c r="G13" s="1">
        <v>3.65</v>
      </c>
      <c r="H13" s="1">
        <v>3.65</v>
      </c>
      <c r="I13" s="21">
        <f>E13/10^(H13/G13)</f>
        <v>0.28499999999999998</v>
      </c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4" x14ac:dyDescent="0.25">
      <c r="A17" s="24" t="s">
        <v>21</v>
      </c>
      <c r="B17" s="24"/>
      <c r="C17" s="24"/>
      <c r="D17" s="24"/>
      <c r="E17" s="24"/>
      <c r="F17" s="24"/>
      <c r="G17" s="24"/>
      <c r="H17" s="24"/>
      <c r="I17" s="24"/>
      <c r="J17" s="3"/>
    </row>
    <row r="18" spans="1:14" x14ac:dyDescent="0.25">
      <c r="A18" s="25" t="s">
        <v>1</v>
      </c>
      <c r="B18" s="11" t="s">
        <v>2</v>
      </c>
      <c r="C18" s="11" t="s">
        <v>3</v>
      </c>
      <c r="D18" s="11" t="s">
        <v>4</v>
      </c>
      <c r="E18" s="11" t="s">
        <v>5</v>
      </c>
      <c r="F18" s="25" t="s">
        <v>6</v>
      </c>
      <c r="G18" s="11" t="s">
        <v>22</v>
      </c>
      <c r="H18" s="11" t="s">
        <v>9</v>
      </c>
      <c r="I18" s="11" t="s">
        <v>5</v>
      </c>
      <c r="J18" s="1"/>
    </row>
    <row r="19" spans="1:14" x14ac:dyDescent="0.25">
      <c r="A19" s="26"/>
      <c r="B19" s="12" t="s">
        <v>11</v>
      </c>
      <c r="C19" s="12" t="s">
        <v>12</v>
      </c>
      <c r="D19" s="12" t="s">
        <v>13</v>
      </c>
      <c r="E19" s="12" t="s">
        <v>14</v>
      </c>
      <c r="F19" s="26"/>
      <c r="G19" s="12" t="s">
        <v>20</v>
      </c>
      <c r="H19" s="12" t="s">
        <v>16</v>
      </c>
      <c r="I19" s="12" t="s">
        <v>14</v>
      </c>
      <c r="J19" s="1"/>
    </row>
    <row r="20" spans="1:14" x14ac:dyDescent="0.25">
      <c r="A20" s="1" t="s">
        <v>10</v>
      </c>
      <c r="B20" s="1">
        <v>10</v>
      </c>
      <c r="C20" s="1">
        <v>1.1399999999999999</v>
      </c>
      <c r="D20" s="1">
        <v>3</v>
      </c>
      <c r="E20" s="20">
        <f>C20*B20/D20^2</f>
        <v>1.2666666666666666</v>
      </c>
      <c r="F20" s="1" t="s">
        <v>18</v>
      </c>
      <c r="G20" s="1">
        <v>1.1000000000000001</v>
      </c>
      <c r="H20" s="1">
        <v>3.65</v>
      </c>
      <c r="I20" s="21">
        <f>E20/2^(H20/G20)</f>
        <v>0.12699601210129446</v>
      </c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30" t="s">
        <v>1</v>
      </c>
      <c r="B24" s="13" t="s">
        <v>3</v>
      </c>
      <c r="C24" s="29" t="s">
        <v>25</v>
      </c>
      <c r="D24" s="27"/>
      <c r="E24" s="28"/>
      <c r="F24" s="29" t="s">
        <v>26</v>
      </c>
      <c r="G24" s="27"/>
      <c r="H24" s="28"/>
      <c r="I24" s="29" t="s">
        <v>27</v>
      </c>
      <c r="J24" s="27"/>
      <c r="K24" s="28"/>
      <c r="L24" s="27" t="s">
        <v>28</v>
      </c>
      <c r="M24" s="27"/>
      <c r="N24" s="28"/>
    </row>
    <row r="25" spans="1:14" x14ac:dyDescent="0.25">
      <c r="A25" s="31"/>
      <c r="B25" s="7" t="s">
        <v>12</v>
      </c>
      <c r="C25" s="8" t="s">
        <v>8</v>
      </c>
      <c r="D25" s="9" t="s">
        <v>22</v>
      </c>
      <c r="E25" s="7" t="s">
        <v>19</v>
      </c>
      <c r="F25" s="8" t="s">
        <v>8</v>
      </c>
      <c r="G25" s="9" t="s">
        <v>22</v>
      </c>
      <c r="H25" s="7" t="s">
        <v>19</v>
      </c>
      <c r="I25" s="8" t="s">
        <v>8</v>
      </c>
      <c r="J25" s="9" t="s">
        <v>22</v>
      </c>
      <c r="K25" s="7" t="s">
        <v>19</v>
      </c>
      <c r="L25" s="9" t="s">
        <v>29</v>
      </c>
      <c r="M25" s="9" t="s">
        <v>22</v>
      </c>
      <c r="N25" s="7" t="s">
        <v>19</v>
      </c>
    </row>
    <row r="26" spans="1:14" x14ac:dyDescent="0.25">
      <c r="A26" s="14" t="s">
        <v>10</v>
      </c>
      <c r="B26" s="5">
        <v>1.1399999999999999</v>
      </c>
      <c r="C26" s="10">
        <f>LN(2)/(D26*11.7)</f>
        <v>5.385758978709753E-2</v>
      </c>
      <c r="D26" s="6">
        <v>1.1000000000000001</v>
      </c>
      <c r="E26" s="5">
        <v>3.65</v>
      </c>
      <c r="F26" s="10">
        <f>LN(2)/(G26*7.83)</f>
        <v>4.2154544825150228E-2</v>
      </c>
      <c r="G26" s="6">
        <v>2.1</v>
      </c>
      <c r="H26" s="5">
        <v>6.98</v>
      </c>
      <c r="I26" s="10">
        <f>LN(2)/(J26*2.6)</f>
        <v>4.2999204749376255E-2</v>
      </c>
      <c r="J26" s="6">
        <v>6.2</v>
      </c>
      <c r="K26" s="5">
        <v>20.6</v>
      </c>
      <c r="L26" s="10">
        <f>LN(2)/(M26)</f>
        <v>6.3013380050904122E-2</v>
      </c>
      <c r="M26" s="6">
        <v>11</v>
      </c>
      <c r="N26" s="5">
        <v>36.54</v>
      </c>
    </row>
    <row r="27" spans="1:14" x14ac:dyDescent="0.25">
      <c r="A27" s="14" t="s">
        <v>23</v>
      </c>
      <c r="B27" s="5">
        <v>0.31900000000000001</v>
      </c>
      <c r="C27" s="10">
        <f t="shared" ref="C27:C28" si="0">LN(2)/(D27*11.7)</f>
        <v>9.114361348585738E-2</v>
      </c>
      <c r="D27" s="6">
        <v>0.65</v>
      </c>
      <c r="E27" s="5">
        <v>2.16</v>
      </c>
      <c r="F27" s="10">
        <f t="shared" ref="F27:F28" si="1">LN(2)/(G27*7.83)</f>
        <v>5.5327840083009679E-2</v>
      </c>
      <c r="G27" s="6">
        <v>1.6</v>
      </c>
      <c r="H27" s="5">
        <v>5.32</v>
      </c>
      <c r="I27" s="10">
        <f t="shared" ref="I27:I28" si="2">LN(2)/(J27*2.6)</f>
        <v>5.5540639467944332E-2</v>
      </c>
      <c r="J27" s="6">
        <v>4.8</v>
      </c>
      <c r="K27" s="5">
        <v>15.95</v>
      </c>
      <c r="L27" s="10">
        <f t="shared" ref="L27:L28" si="3">LN(2)/(M27)</f>
        <v>5.3319013889226559E-2</v>
      </c>
      <c r="M27" s="6">
        <v>13</v>
      </c>
      <c r="N27" s="5">
        <v>43.19</v>
      </c>
    </row>
    <row r="28" spans="1:14" x14ac:dyDescent="0.25">
      <c r="A28" s="15" t="s">
        <v>24</v>
      </c>
      <c r="B28" s="16">
        <v>0.59199999999999997</v>
      </c>
      <c r="C28" s="17">
        <f t="shared" si="0"/>
        <v>9.8738914609678818E-2</v>
      </c>
      <c r="D28" s="18">
        <v>0.6</v>
      </c>
      <c r="E28" s="16">
        <v>1.99</v>
      </c>
      <c r="F28" s="17">
        <f t="shared" si="1"/>
        <v>6.8095803179088837E-2</v>
      </c>
      <c r="G28" s="18">
        <v>1.3</v>
      </c>
      <c r="H28" s="16">
        <v>4.32</v>
      </c>
      <c r="I28" s="17">
        <f t="shared" si="2"/>
        <v>6.1998853359565773E-2</v>
      </c>
      <c r="J28" s="18">
        <v>4.3</v>
      </c>
      <c r="K28" s="16">
        <v>14.28</v>
      </c>
      <c r="L28" s="17">
        <f t="shared" si="3"/>
        <v>0.11950813457930091</v>
      </c>
      <c r="M28" s="18">
        <v>5.8</v>
      </c>
      <c r="N28" s="16">
        <v>19.27</v>
      </c>
    </row>
    <row r="30" spans="1:14" x14ac:dyDescent="0.25">
      <c r="A30" s="19" t="s">
        <v>31</v>
      </c>
      <c r="B30" t="s">
        <v>32</v>
      </c>
    </row>
    <row r="31" spans="1:14" x14ac:dyDescent="0.25">
      <c r="C31" t="s">
        <v>38</v>
      </c>
    </row>
    <row r="32" spans="1:14" x14ac:dyDescent="0.25">
      <c r="C32" t="s">
        <v>39</v>
      </c>
    </row>
    <row r="33" spans="2:3" x14ac:dyDescent="0.25">
      <c r="B33" t="s">
        <v>41</v>
      </c>
    </row>
    <row r="34" spans="2:3" x14ac:dyDescent="0.25">
      <c r="B34" t="s">
        <v>37</v>
      </c>
    </row>
    <row r="35" spans="2:3" x14ac:dyDescent="0.25">
      <c r="B35" t="s">
        <v>33</v>
      </c>
    </row>
    <row r="36" spans="2:3" x14ac:dyDescent="0.25">
      <c r="B36" t="s">
        <v>36</v>
      </c>
    </row>
    <row r="37" spans="2:3" x14ac:dyDescent="0.25">
      <c r="C37" t="s">
        <v>34</v>
      </c>
    </row>
    <row r="38" spans="2:3" x14ac:dyDescent="0.25">
      <c r="C38" t="s">
        <v>35</v>
      </c>
    </row>
  </sheetData>
  <mergeCells count="15">
    <mergeCell ref="A17:I17"/>
    <mergeCell ref="L24:N24"/>
    <mergeCell ref="I24:K24"/>
    <mergeCell ref="F24:H24"/>
    <mergeCell ref="C24:E24"/>
    <mergeCell ref="A18:A19"/>
    <mergeCell ref="F18:F19"/>
    <mergeCell ref="A24:A25"/>
    <mergeCell ref="A1:N1"/>
    <mergeCell ref="A3:J3"/>
    <mergeCell ref="A4:A5"/>
    <mergeCell ref="F4:F5"/>
    <mergeCell ref="A11:A12"/>
    <mergeCell ref="F11:F12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Karam</dc:creator>
  <cp:lastModifiedBy>BB King</cp:lastModifiedBy>
  <dcterms:created xsi:type="dcterms:W3CDTF">2015-04-11T13:45:08Z</dcterms:created>
  <dcterms:modified xsi:type="dcterms:W3CDTF">2015-11-14T18:55:59Z</dcterms:modified>
</cp:coreProperties>
</file>